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831"/>
  </bookViews>
  <sheets>
    <sheet name="Cuadro 10 RCN" sheetId="53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53" l="1"/>
  <c r="D104" i="53"/>
  <c r="E103" i="53"/>
  <c r="D103" i="53"/>
  <c r="E102" i="53"/>
  <c r="D102" i="53"/>
  <c r="E101" i="53"/>
  <c r="D101" i="53"/>
  <c r="E100" i="53"/>
  <c r="D100" i="53"/>
  <c r="C99" i="53"/>
  <c r="D99" i="53" s="1"/>
  <c r="B99" i="53"/>
  <c r="E99" i="53" s="1"/>
  <c r="E98" i="53"/>
  <c r="D98" i="53"/>
  <c r="E97" i="53"/>
  <c r="D97" i="53"/>
  <c r="E96" i="53"/>
  <c r="D96" i="53"/>
  <c r="E95" i="53"/>
  <c r="D95" i="53"/>
  <c r="C94" i="53"/>
  <c r="D94" i="53" s="1"/>
  <c r="B94" i="53"/>
  <c r="E94" i="53" s="1"/>
  <c r="C93" i="53"/>
  <c r="D93" i="53" s="1"/>
  <c r="B93" i="53"/>
  <c r="E93" i="53" s="1"/>
  <c r="E92" i="53"/>
  <c r="D92" i="53"/>
  <c r="E91" i="53"/>
  <c r="D91" i="53"/>
  <c r="C90" i="53"/>
  <c r="D90" i="53" s="1"/>
  <c r="B90" i="53"/>
  <c r="E90" i="53" s="1"/>
  <c r="E89" i="53"/>
  <c r="D89" i="53"/>
  <c r="E88" i="53"/>
  <c r="D88" i="53"/>
  <c r="E87" i="53"/>
  <c r="D87" i="53"/>
  <c r="E86" i="53"/>
  <c r="C86" i="53"/>
  <c r="D86" i="53" s="1"/>
  <c r="B86" i="53"/>
  <c r="E85" i="53"/>
  <c r="D85" i="53"/>
  <c r="E84" i="53"/>
  <c r="D84" i="53"/>
  <c r="E83" i="53"/>
  <c r="D83" i="53"/>
  <c r="E82" i="53"/>
  <c r="D82" i="53"/>
  <c r="C82" i="53"/>
  <c r="B82" i="53"/>
  <c r="C81" i="53"/>
  <c r="D81" i="53" s="1"/>
  <c r="B81" i="53"/>
  <c r="E81" i="53" s="1"/>
  <c r="C80" i="53"/>
  <c r="C78" i="53" s="1"/>
  <c r="B80" i="53"/>
  <c r="B78" i="53" s="1"/>
  <c r="E78" i="53" s="1"/>
  <c r="E79" i="53"/>
  <c r="D79" i="53"/>
  <c r="E77" i="53"/>
  <c r="D77" i="53"/>
  <c r="E76" i="53"/>
  <c r="D76" i="53"/>
  <c r="E75" i="53"/>
  <c r="D75" i="53"/>
  <c r="E74" i="53"/>
  <c r="D74" i="53"/>
  <c r="E73" i="53"/>
  <c r="C73" i="53"/>
  <c r="D73" i="53" s="1"/>
  <c r="B73" i="53"/>
  <c r="E72" i="53"/>
  <c r="D72" i="53"/>
  <c r="E71" i="53"/>
  <c r="D71" i="53"/>
  <c r="E70" i="53"/>
  <c r="D70" i="53"/>
  <c r="E69" i="53"/>
  <c r="D69" i="53"/>
  <c r="C69" i="53"/>
  <c r="B69" i="53"/>
  <c r="B67" i="53" s="1"/>
  <c r="E67" i="53" s="1"/>
  <c r="E68" i="53"/>
  <c r="D68" i="53"/>
  <c r="C67" i="53"/>
  <c r="E66" i="53"/>
  <c r="D66" i="53"/>
  <c r="E65" i="53"/>
  <c r="D65" i="53"/>
  <c r="E64" i="53"/>
  <c r="D64" i="53"/>
  <c r="C63" i="53"/>
  <c r="D63" i="53" s="1"/>
  <c r="B63" i="53"/>
  <c r="E63" i="53" s="1"/>
  <c r="E62" i="53"/>
  <c r="D62" i="53"/>
  <c r="C61" i="53"/>
  <c r="C60" i="53" s="1"/>
  <c r="B61" i="53"/>
  <c r="B60" i="53" s="1"/>
  <c r="E60" i="53" s="1"/>
  <c r="E59" i="53"/>
  <c r="D59" i="53"/>
  <c r="E58" i="53"/>
  <c r="D58" i="53"/>
  <c r="E57" i="53"/>
  <c r="D57" i="53"/>
  <c r="E56" i="53"/>
  <c r="D56" i="53"/>
  <c r="E55" i="53"/>
  <c r="D55" i="53"/>
  <c r="E54" i="53"/>
  <c r="D54" i="53"/>
  <c r="E53" i="53"/>
  <c r="D53" i="53"/>
  <c r="E52" i="53"/>
  <c r="D52" i="53"/>
  <c r="E51" i="53"/>
  <c r="D51" i="53"/>
  <c r="E50" i="53"/>
  <c r="D50" i="53"/>
  <c r="E49" i="53"/>
  <c r="D49" i="53"/>
  <c r="C48" i="53"/>
  <c r="E48" i="53" s="1"/>
  <c r="B48" i="53"/>
  <c r="E47" i="53"/>
  <c r="D47" i="53"/>
  <c r="E46" i="53"/>
  <c r="D46" i="53"/>
  <c r="E45" i="53"/>
  <c r="D45" i="53"/>
  <c r="E44" i="53"/>
  <c r="D44" i="53"/>
  <c r="E43" i="53"/>
  <c r="D43" i="53"/>
  <c r="E42" i="53"/>
  <c r="D42" i="53"/>
  <c r="E41" i="53"/>
  <c r="D41" i="53"/>
  <c r="E40" i="53"/>
  <c r="D40" i="53"/>
  <c r="E39" i="53"/>
  <c r="D39" i="53"/>
  <c r="E38" i="53"/>
  <c r="D38" i="53"/>
  <c r="E37" i="53"/>
  <c r="D37" i="53"/>
  <c r="E36" i="53"/>
  <c r="C36" i="53"/>
  <c r="D36" i="53" s="1"/>
  <c r="B36" i="53"/>
  <c r="C35" i="53"/>
  <c r="D35" i="53" s="1"/>
  <c r="B35" i="53"/>
  <c r="E35" i="53" s="1"/>
  <c r="E34" i="53"/>
  <c r="D34" i="53"/>
  <c r="E33" i="53"/>
  <c r="D33" i="53"/>
  <c r="E32" i="53"/>
  <c r="D32" i="53"/>
  <c r="E31" i="53"/>
  <c r="D31" i="53"/>
  <c r="C30" i="53"/>
  <c r="C23" i="53" s="1"/>
  <c r="B30" i="53"/>
  <c r="B23" i="53" s="1"/>
  <c r="E29" i="53"/>
  <c r="D29" i="53"/>
  <c r="E28" i="53"/>
  <c r="D28" i="53"/>
  <c r="E27" i="53"/>
  <c r="D27" i="53"/>
  <c r="E26" i="53"/>
  <c r="D26" i="53"/>
  <c r="C25" i="53"/>
  <c r="C24" i="53" s="1"/>
  <c r="B25" i="53"/>
  <c r="B24" i="53" s="1"/>
  <c r="E24" i="53" s="1"/>
  <c r="C22" i="53"/>
  <c r="C21" i="53" s="1"/>
  <c r="B22" i="53"/>
  <c r="B21" i="53" s="1"/>
  <c r="E21" i="53" s="1"/>
  <c r="C19" i="53"/>
  <c r="C16" i="53"/>
  <c r="E23" i="53" l="1"/>
  <c r="B20" i="53"/>
  <c r="D21" i="53"/>
  <c r="D23" i="53"/>
  <c r="C20" i="53"/>
  <c r="D67" i="53"/>
  <c r="D60" i="53"/>
  <c r="D24" i="53"/>
  <c r="D78" i="53"/>
  <c r="D22" i="53"/>
  <c r="D25" i="53"/>
  <c r="D30" i="53"/>
  <c r="D61" i="53"/>
  <c r="E22" i="53"/>
  <c r="E25" i="53"/>
  <c r="E30" i="53"/>
  <c r="E61" i="53"/>
  <c r="D80" i="53"/>
  <c r="B19" i="53"/>
  <c r="E80" i="53"/>
  <c r="D48" i="53"/>
  <c r="B18" i="53" l="1"/>
  <c r="B16" i="53"/>
  <c r="E19" i="53"/>
  <c r="D20" i="53"/>
  <c r="C17" i="53"/>
  <c r="E20" i="53"/>
  <c r="B17" i="53"/>
  <c r="E17" i="53" s="1"/>
  <c r="C18" i="53"/>
  <c r="D18" i="53" s="1"/>
  <c r="D19" i="53"/>
  <c r="D17" i="53" l="1"/>
  <c r="C15" i="53"/>
  <c r="B15" i="53"/>
  <c r="E16" i="53"/>
  <c r="D16" i="53"/>
  <c r="E18" i="53"/>
  <c r="E15" i="53" l="1"/>
  <c r="B105" i="53"/>
  <c r="D15" i="53"/>
  <c r="C105" i="53"/>
  <c r="D105" i="53" s="1"/>
  <c r="E105" i="53" l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<sst xmlns="http://schemas.openxmlformats.org/spreadsheetml/2006/main" count="117" uniqueCount="95">
  <si>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</si>
  <si>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</si>
  <si>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</si>
  <si>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</si>
  <si>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</si>
  <si>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</si>
  <si>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</si>
  <si>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</si>
  <si>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</si>
  <si>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</si>
  <si>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</si>
  <si>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</si>
  <si>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</si>
  <si>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</si>
  <si>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</si>
  <si>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</si>
  <si>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</si>
  <si>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</si>
  <si>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</si>
  <si>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</si>
  <si>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</si>
  <si>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</si>
  <si>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</si>
  <si>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</si>
  <si>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</si>
  <si>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</si>
  <si>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</si>
  <si>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</si>
  <si>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</si>
  <si>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</si>
  <si>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</si>
  <si>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</si>
  <si>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</si>
  <si>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</si>
  <si>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</si>
  <si>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</si>
  <si>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</si>
  <si>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</si>
  <si>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</si>
  <si>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</si>
  <si>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</si>
  <si>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</si>
  <si>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</si>
  <si>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</si>
  <si>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</si>
  <si>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</si>
  <si>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</si>
  <si>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</si>
  <si>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</si>
  <si>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</si>
  <si>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</si>
  <si>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</si>
  <si>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</si>
  <si>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</si>
  <si>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</si>
  <si>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</si>
  <si>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</si>
  <si>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</si>
  <si>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</si>
  <si>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</si>
  <si>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</si>
  <si>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</si>
  <si>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</si>
  <si>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2.  Inversión de cartera</t>
  </si>
  <si>
    <t xml:space="preserve">             3.  Otra inversión</t>
  </si>
  <si>
    <t xml:space="preserve">                   3.2  Pasivos</t>
  </si>
  <si>
    <t xml:space="preserve">             4.  Activos de reserva</t>
  </si>
  <si>
    <t>Primer</t>
  </si>
  <si>
    <t>(En millones de balboas)</t>
  </si>
  <si>
    <t>0.0 Cuando la cantidad es menor a la unidad o fracción decimal adoptada, para la expresión del dato.</t>
  </si>
  <si>
    <t xml:space="preserve">                1.  Mercancías generales</t>
  </si>
  <si>
    <t xml:space="preserve">                       1.1.3  Otro capital</t>
  </si>
  <si>
    <t xml:space="preserve">                       1.1.2  Utilidades reinvertidas</t>
  </si>
  <si>
    <t xml:space="preserve">                       1.2.2  Utilidades reinvertidas</t>
  </si>
  <si>
    <t xml:space="preserve">                       1.2.3  Otro capital</t>
  </si>
  <si>
    <t xml:space="preserve">                  2.1  Activos</t>
  </si>
  <si>
    <t xml:space="preserve">                  2.2  Pasivos</t>
  </si>
  <si>
    <t xml:space="preserve">                  3.1  Activos</t>
  </si>
  <si>
    <t xml:space="preserve">                         3.1.1  Créditos comerciales</t>
  </si>
  <si>
    <t xml:space="preserve">                         3.1.2  Préstamos</t>
  </si>
  <si>
    <t xml:space="preserve">                         3.1.3  Moneda y depósitos</t>
  </si>
  <si>
    <t xml:space="preserve">                         3.1.4  Otros activos</t>
  </si>
  <si>
    <t xml:space="preserve">                         3.2.1  Créditos comerciales</t>
  </si>
  <si>
    <t xml:space="preserve">                         3.2.2  Préstamos</t>
  </si>
  <si>
    <t xml:space="preserve">                         3.2.3  Moneda y depósitos</t>
  </si>
  <si>
    <t xml:space="preserve">                         3.2.4  Otros pasivos</t>
  </si>
  <si>
    <t>III.   Errores y omisiones netos</t>
  </si>
  <si>
    <t>2024 (P)</t>
  </si>
  <si>
    <t>2025 (E)</t>
  </si>
  <si>
    <t>2025-24 (E)</t>
  </si>
  <si>
    <t>2024-25 (E)</t>
  </si>
  <si>
    <t>DE PANAMÁ, SEGÚN PARTIDA: PRIMER SEMESTRE 2024-25</t>
  </si>
  <si>
    <t>semestre</t>
  </si>
  <si>
    <t>Primer semestre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</si>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</sst>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NumberFormat="1" applyFont="1" applyFill="1" applyBorder="1" applyAlignment="1" applyProtection="1">
      <alignment horizontal="left"/>
    </xf>
    <xf numFmtId="164" fontId="1" fillId="3" borderId="3" xfId="0" applyNumberFormat="1" applyFont="1" applyFill="1" applyBorder="1" applyAlignment="1" applyProtection="1">
      <alignment horizontal="right"/>
    </xf>
    <xf numFmtId="164" fontId="2" fillId="3" borderId="3" xfId="0" applyNumberFormat="1" applyFont="1" applyFill="1" applyBorder="1" applyAlignment="1" applyProtection="1">
      <alignment horizontal="right"/>
    </xf>
    <xf numFmtId="0" fontId="1" fillId="2" borderId="1" xfId="0" quotePrefix="1" applyNumberFormat="1" applyFont="1" applyFill="1" applyBorder="1" applyAlignment="1" applyProtection="1">
      <alignment horizontal="left"/>
    </xf>
    <xf numFmtId="164" fontId="3" fillId="3" borderId="3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1" fillId="2" borderId="4" xfId="0" applyNumberFormat="1" applyFont="1" applyFill="1" applyBorder="1" applyAlignment="1" applyProtection="1">
      <alignment horizontal="left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0" fontId="4" fillId="4" borderId="7" xfId="0" applyNumberFormat="1" applyFont="1" applyFill="1" applyBorder="1" applyAlignment="1">
      <alignment vertical="center"/>
    </xf>
    <xf numFmtId="0" fontId="4" fillId="4" borderId="11" xfId="0" applyNumberFormat="1" applyFont="1" applyFill="1" applyBorder="1" applyAlignment="1">
      <alignment vertical="center"/>
    </xf>
    <xf numFmtId="0" fontId="4" fillId="4" borderId="14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 applyProtection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64" fontId="4" fillId="4" borderId="14" xfId="0" quotePrefix="1" applyNumberFormat="1" applyFont="1" applyFill="1" applyBorder="1" applyAlignment="1">
      <alignment horizontal="center" vertical="center"/>
    </xf>
    <xf numFmtId="164" fontId="4" fillId="4" borderId="9" xfId="0" quotePrefix="1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vertical="center"/>
    </xf>
    <xf numFmtId="164" fontId="4" fillId="4" borderId="16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/>
    <xf numFmtId="0" fontId="1" fillId="2" borderId="2" xfId="0" applyNumberFormat="1" applyFont="1" applyFill="1" applyBorder="1"/>
    <xf numFmtId="0" fontId="4" fillId="4" borderId="8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164" fontId="4" fillId="4" borderId="0" xfId="0" quotePrefix="1" applyNumberFormat="1" applyFont="1" applyFill="1" applyBorder="1" applyAlignment="1">
      <alignment horizontal="center" vertical="center"/>
    </xf>
    <xf numFmtId="164" fontId="4" fillId="4" borderId="17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right"/>
    </xf>
    <xf numFmtId="164" fontId="1" fillId="3" borderId="2" xfId="0" applyNumberFormat="1" applyFont="1" applyFill="1" applyBorder="1" applyAlignment="1" applyProtection="1">
      <alignment horizontal="right"/>
    </xf>
    <xf numFmtId="164" fontId="3" fillId="3" borderId="2" xfId="0" applyNumberFormat="1" applyFont="1" applyFill="1" applyBorder="1" applyAlignment="1" applyProtection="1">
      <alignment horizontal="right"/>
    </xf>
    <xf numFmtId="164" fontId="1" fillId="0" borderId="2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12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37" t="s">
        <v>9</v>
      </c>
      <c r="B1" s="37"/>
      <c r="C1" s="37"/>
      <c r="D1" s="37"/>
      <c r="E1" s="37"/>
    </row>
    <row r="2" spans="1:5" ht="12.75" customHeight="1" x14ac:dyDescent="0.2">
      <c r="A2" s="38" t="s">
        <v>10</v>
      </c>
      <c r="B2" s="38"/>
      <c r="C2" s="38"/>
      <c r="D2" s="38"/>
      <c r="E2" s="38"/>
    </row>
    <row r="3" spans="1:5" ht="12.75" customHeight="1" x14ac:dyDescent="0.2">
      <c r="A3" s="37" t="s">
        <v>11</v>
      </c>
      <c r="B3" s="37"/>
      <c r="C3" s="37"/>
      <c r="D3" s="37"/>
      <c r="E3" s="37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39" t="s">
        <v>0</v>
      </c>
      <c r="B5" s="39"/>
      <c r="C5" s="39"/>
      <c r="D5" s="39"/>
      <c r="E5" s="39"/>
    </row>
    <row r="6" spans="1:5" ht="12.75" customHeight="1" x14ac:dyDescent="0.2">
      <c r="A6" s="39" t="s">
        <v>91</v>
      </c>
      <c r="B6" s="39"/>
      <c r="C6" s="39"/>
      <c r="D6" s="39"/>
      <c r="E6" s="39"/>
    </row>
    <row r="7" spans="1:5" ht="12.75" customHeight="1" x14ac:dyDescent="0.2">
      <c r="A7" s="39" t="s">
        <v>1</v>
      </c>
      <c r="B7" s="39"/>
      <c r="C7" s="39"/>
      <c r="D7" s="39"/>
      <c r="E7" s="39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15"/>
      <c r="B9" s="29" t="s">
        <v>2</v>
      </c>
      <c r="C9" s="30"/>
      <c r="D9" s="31" t="s">
        <v>3</v>
      </c>
      <c r="E9" s="32"/>
    </row>
    <row r="10" spans="1:5" ht="14.1" customHeight="1" x14ac:dyDescent="0.2">
      <c r="A10" s="16"/>
      <c r="B10" s="33" t="s">
        <v>68</v>
      </c>
      <c r="C10" s="34"/>
      <c r="D10" s="17" t="s">
        <v>4</v>
      </c>
      <c r="E10" s="18" t="s">
        <v>5</v>
      </c>
    </row>
    <row r="11" spans="1:5" ht="14.1" customHeight="1" x14ac:dyDescent="0.2">
      <c r="A11" s="19" t="s">
        <v>6</v>
      </c>
      <c r="B11" s="20" t="s">
        <v>87</v>
      </c>
      <c r="C11" s="20" t="s">
        <v>88</v>
      </c>
      <c r="D11" s="21" t="s">
        <v>90</v>
      </c>
      <c r="E11" s="22" t="s">
        <v>89</v>
      </c>
    </row>
    <row r="12" spans="1:5" ht="14.1" customHeight="1" x14ac:dyDescent="0.2">
      <c r="A12" s="16"/>
      <c r="B12" s="23" t="s">
        <v>67</v>
      </c>
      <c r="C12" s="23" t="s">
        <v>67</v>
      </c>
      <c r="D12" s="35" t="s">
        <v>93</v>
      </c>
      <c r="E12" s="35"/>
    </row>
    <row r="13" spans="1:5" ht="14.1" customHeight="1" x14ac:dyDescent="0.2">
      <c r="A13" s="24"/>
      <c r="B13" s="25" t="s">
        <v>92</v>
      </c>
      <c r="C13" s="25" t="s">
        <v>92</v>
      </c>
      <c r="D13" s="36"/>
      <c r="E13" s="36"/>
    </row>
    <row r="14" spans="1:5" ht="6" customHeight="1" x14ac:dyDescent="0.2">
      <c r="A14" s="26"/>
      <c r="B14" s="27"/>
      <c r="C14" s="27"/>
      <c r="D14" s="27"/>
      <c r="E14" s="28"/>
    </row>
    <row r="15" spans="1:5" ht="14.1" customHeight="1" x14ac:dyDescent="0.2">
      <c r="A15" s="1" t="s">
        <v>13</v>
      </c>
      <c r="B15" s="3">
        <f>B16+B17</f>
        <v>498.24221614999988</v>
      </c>
      <c r="C15" s="3">
        <f>C16+C17</f>
        <v>697.31070127000203</v>
      </c>
      <c r="D15" s="3">
        <f>+C15-B15</f>
        <v>199.06848512000215</v>
      </c>
      <c r="E15" s="40">
        <f>IF(B15=0,0,+C15/B15*100-100)</f>
        <v>39.95415857336161</v>
      </c>
    </row>
    <row r="16" spans="1:5" ht="12.95" customHeight="1" x14ac:dyDescent="0.2">
      <c r="A16" s="1" t="s">
        <v>16</v>
      </c>
      <c r="B16" s="2">
        <f>B19+B74</f>
        <v>20144.726732039999</v>
      </c>
      <c r="C16" s="2">
        <f>C19+C74</f>
        <v>21141.20297192</v>
      </c>
      <c r="D16" s="2">
        <f t="shared" ref="D16:D79" si="0">+C16-B16</f>
        <v>996.47623988000123</v>
      </c>
      <c r="E16" s="41">
        <f t="shared" ref="E16:E79" si="1">IF(B16=0,0,+C16/B16*100-100)</f>
        <v>4.946586037799733</v>
      </c>
    </row>
    <row r="17" spans="1:5" ht="12.95" customHeight="1" x14ac:dyDescent="0.2">
      <c r="A17" s="1" t="s">
        <v>17</v>
      </c>
      <c r="B17" s="2">
        <f>B20+B75</f>
        <v>-19646.484515889999</v>
      </c>
      <c r="C17" s="2">
        <f>C20+C75</f>
        <v>-20443.892270649998</v>
      </c>
      <c r="D17" s="2">
        <f t="shared" si="0"/>
        <v>-797.40775475999908</v>
      </c>
      <c r="E17" s="41">
        <f t="shared" si="1"/>
        <v>4.058780867971862</v>
      </c>
    </row>
    <row r="18" spans="1:5" ht="12.95" customHeight="1" x14ac:dyDescent="0.2">
      <c r="A18" s="1" t="s">
        <v>14</v>
      </c>
      <c r="B18" s="3">
        <f>B19+B20</f>
        <v>550.83168574999945</v>
      </c>
      <c r="C18" s="3">
        <f>C19+C20</f>
        <v>753.52220839000074</v>
      </c>
      <c r="D18" s="3">
        <f t="shared" si="0"/>
        <v>202.69052264000129</v>
      </c>
      <c r="E18" s="40">
        <f t="shared" si="1"/>
        <v>36.797179226177349</v>
      </c>
    </row>
    <row r="19" spans="1:5" ht="12.95" customHeight="1" x14ac:dyDescent="0.2">
      <c r="A19" s="1" t="s">
        <v>15</v>
      </c>
      <c r="B19" s="2">
        <f>B22+B61</f>
        <v>19755.26892694</v>
      </c>
      <c r="C19" s="2">
        <f>C22+C61</f>
        <v>20726.712579129999</v>
      </c>
      <c r="D19" s="2">
        <f t="shared" si="0"/>
        <v>971.44365218999883</v>
      </c>
      <c r="E19" s="41">
        <f t="shared" si="1"/>
        <v>4.9173901695929629</v>
      </c>
    </row>
    <row r="20" spans="1:5" ht="12.95" customHeight="1" x14ac:dyDescent="0.2">
      <c r="A20" s="1" t="s">
        <v>18</v>
      </c>
      <c r="B20" s="2">
        <f>B23+B67</f>
        <v>-19204.43724119</v>
      </c>
      <c r="C20" s="2">
        <f>C23+C67</f>
        <v>-19973.190370739998</v>
      </c>
      <c r="D20" s="2">
        <f t="shared" si="0"/>
        <v>-768.75312954999754</v>
      </c>
      <c r="E20" s="41">
        <f t="shared" si="1"/>
        <v>4.0029974317662465</v>
      </c>
    </row>
    <row r="21" spans="1:5" ht="12.95" customHeight="1" x14ac:dyDescent="0.2">
      <c r="A21" s="1" t="s">
        <v>19</v>
      </c>
      <c r="B21" s="3">
        <f>B22+B23</f>
        <v>2434.2867334799976</v>
      </c>
      <c r="C21" s="3">
        <f>C22+C23</f>
        <v>2335.3565290200004</v>
      </c>
      <c r="D21" s="3">
        <f t="shared" si="0"/>
        <v>-98.930204459997185</v>
      </c>
      <c r="E21" s="40">
        <f t="shared" si="1"/>
        <v>-4.0640325192328106</v>
      </c>
    </row>
    <row r="22" spans="1:5" ht="12.95" customHeight="1" x14ac:dyDescent="0.2">
      <c r="A22" s="1" t="s">
        <v>20</v>
      </c>
      <c r="B22" s="2">
        <f>B25+B36</f>
        <v>17559.361913329998</v>
      </c>
      <c r="C22" s="2">
        <f>C25+C36</f>
        <v>18607.746655999999</v>
      </c>
      <c r="D22" s="2">
        <f t="shared" si="0"/>
        <v>1048.3847426700013</v>
      </c>
      <c r="E22" s="41">
        <f t="shared" si="1"/>
        <v>5.9705173106212328</v>
      </c>
    </row>
    <row r="23" spans="1:5" ht="12.95" customHeight="1" x14ac:dyDescent="0.2">
      <c r="A23" s="1" t="s">
        <v>21</v>
      </c>
      <c r="B23" s="2">
        <f>B30+B48</f>
        <v>-15125.07517985</v>
      </c>
      <c r="C23" s="2">
        <f>C30+C48</f>
        <v>-16272.390126979999</v>
      </c>
      <c r="D23" s="2">
        <f t="shared" si="0"/>
        <v>-1147.3149471299985</v>
      </c>
      <c r="E23" s="41">
        <f t="shared" si="1"/>
        <v>7.5855156651285967</v>
      </c>
    </row>
    <row r="24" spans="1:5" ht="12.95" customHeight="1" x14ac:dyDescent="0.2">
      <c r="A24" s="1" t="s">
        <v>22</v>
      </c>
      <c r="B24" s="3">
        <f>B25+B30</f>
        <v>-5144.9771242800007</v>
      </c>
      <c r="C24" s="3">
        <f>C25+C30</f>
        <v>-6051.8875320299994</v>
      </c>
      <c r="D24" s="3">
        <f t="shared" si="0"/>
        <v>-906.91040774999874</v>
      </c>
      <c r="E24" s="40">
        <f t="shared" si="1"/>
        <v>17.627102819760609</v>
      </c>
    </row>
    <row r="25" spans="1:5" ht="12.75" customHeight="1" x14ac:dyDescent="0.2">
      <c r="A25" s="1" t="s">
        <v>23</v>
      </c>
      <c r="B25" s="3">
        <f>B26+B27+B28+B29</f>
        <v>7471.4770699499995</v>
      </c>
      <c r="C25" s="3">
        <f>C26+C27+C28+C29</f>
        <v>7560.5329585899999</v>
      </c>
      <c r="D25" s="3">
        <f t="shared" si="0"/>
        <v>89.055888640000376</v>
      </c>
      <c r="E25" s="40">
        <f t="shared" si="1"/>
        <v>1.1919448832705513</v>
      </c>
    </row>
    <row r="26" spans="1:5" ht="12.6" customHeight="1" x14ac:dyDescent="0.2">
      <c r="A26" s="1" t="s">
        <v>70</v>
      </c>
      <c r="B26" s="2">
        <v>6291.6082649999998</v>
      </c>
      <c r="C26" s="2">
        <v>6238.1777294900003</v>
      </c>
      <c r="D26" s="2">
        <f t="shared" si="0"/>
        <v>-53.430535509999572</v>
      </c>
      <c r="E26" s="41">
        <f t="shared" si="1"/>
        <v>-0.84923493738845934</v>
      </c>
    </row>
    <row r="27" spans="1:5" ht="12.6" customHeight="1" x14ac:dyDescent="0.2">
      <c r="A27" s="1" t="s">
        <v>24</v>
      </c>
      <c r="B27" s="2">
        <v>0</v>
      </c>
      <c r="C27" s="2">
        <v>0</v>
      </c>
      <c r="D27" s="2">
        <f t="shared" si="0"/>
        <v>0</v>
      </c>
      <c r="E27" s="41">
        <f t="shared" si="1"/>
        <v>0</v>
      </c>
    </row>
    <row r="28" spans="1:5" ht="12.6" customHeight="1" x14ac:dyDescent="0.2">
      <c r="A28" s="1" t="s">
        <v>25</v>
      </c>
      <c r="B28" s="2">
        <v>7.7448197499999996</v>
      </c>
      <c r="C28" s="2">
        <v>7.2801305599999999</v>
      </c>
      <c r="D28" s="2">
        <f t="shared" si="0"/>
        <v>-0.46468918999999964</v>
      </c>
      <c r="E28" s="41">
        <f t="shared" si="1"/>
        <v>-6.0000000645592735</v>
      </c>
    </row>
    <row r="29" spans="1:5" ht="12.6" customHeight="1" x14ac:dyDescent="0.2">
      <c r="A29" s="1" t="s">
        <v>26</v>
      </c>
      <c r="B29" s="2">
        <v>1172.1239852000001</v>
      </c>
      <c r="C29" s="2">
        <v>1315.07509854</v>
      </c>
      <c r="D29" s="2">
        <f t="shared" si="0"/>
        <v>142.95111333999989</v>
      </c>
      <c r="E29" s="41">
        <f t="shared" si="1"/>
        <v>12.195903773405689</v>
      </c>
    </row>
    <row r="30" spans="1:5" ht="12.75" customHeight="1" x14ac:dyDescent="0.2">
      <c r="A30" s="1" t="s">
        <v>27</v>
      </c>
      <c r="B30" s="3">
        <f>B31+B32+B33+B34</f>
        <v>-12616.45419423</v>
      </c>
      <c r="C30" s="3">
        <f>C31+C32+C33+C34</f>
        <v>-13612.420490619999</v>
      </c>
      <c r="D30" s="3">
        <f t="shared" si="0"/>
        <v>-995.96629638999912</v>
      </c>
      <c r="E30" s="40">
        <f t="shared" si="1"/>
        <v>7.8941854902900843</v>
      </c>
    </row>
    <row r="31" spans="1:5" ht="12.6" customHeight="1" x14ac:dyDescent="0.2">
      <c r="A31" s="1" t="s">
        <v>70</v>
      </c>
      <c r="B31" s="2">
        <v>-11159.77952009</v>
      </c>
      <c r="C31" s="2">
        <v>-12067.036255949999</v>
      </c>
      <c r="D31" s="2">
        <f t="shared" si="0"/>
        <v>-907.25673585999903</v>
      </c>
      <c r="E31" s="41">
        <f t="shared" si="1"/>
        <v>8.1297012564337905</v>
      </c>
    </row>
    <row r="32" spans="1:5" ht="12.6" customHeight="1" x14ac:dyDescent="0.2">
      <c r="A32" s="1" t="s">
        <v>24</v>
      </c>
      <c r="B32" s="2">
        <v>0</v>
      </c>
      <c r="C32" s="2">
        <v>0</v>
      </c>
      <c r="D32" s="2">
        <f t="shared" si="0"/>
        <v>0</v>
      </c>
      <c r="E32" s="41">
        <f t="shared" si="1"/>
        <v>0</v>
      </c>
    </row>
    <row r="33" spans="1:5" ht="12.6" customHeight="1" x14ac:dyDescent="0.2">
      <c r="A33" s="1" t="s">
        <v>25</v>
      </c>
      <c r="B33" s="2">
        <v>-2.7953926999999998</v>
      </c>
      <c r="C33" s="2">
        <v>-4.2694507000000002</v>
      </c>
      <c r="D33" s="2">
        <f t="shared" si="0"/>
        <v>-1.4740580000000003</v>
      </c>
      <c r="E33" s="41">
        <f t="shared" si="1"/>
        <v>52.731696695065438</v>
      </c>
    </row>
    <row r="34" spans="1:5" ht="12.6" customHeight="1" x14ac:dyDescent="0.2">
      <c r="A34" s="1" t="s">
        <v>26</v>
      </c>
      <c r="B34" s="2">
        <v>-1453.8792814399999</v>
      </c>
      <c r="C34" s="2">
        <v>-1541.11478397</v>
      </c>
      <c r="D34" s="2">
        <f t="shared" si="0"/>
        <v>-87.235502530000076</v>
      </c>
      <c r="E34" s="41">
        <f t="shared" si="1"/>
        <v>6.0001888494894473</v>
      </c>
    </row>
    <row r="35" spans="1:5" ht="12.95" customHeight="1" x14ac:dyDescent="0.2">
      <c r="A35" s="1" t="s">
        <v>28</v>
      </c>
      <c r="B35" s="3">
        <f>B36+B48</f>
        <v>7579.2638577599973</v>
      </c>
      <c r="C35" s="3">
        <f>C36+C48</f>
        <v>8387.2440610499998</v>
      </c>
      <c r="D35" s="3">
        <f t="shared" si="0"/>
        <v>807.98020329000246</v>
      </c>
      <c r="E35" s="40">
        <f t="shared" si="1"/>
        <v>10.660404736572886</v>
      </c>
    </row>
    <row r="36" spans="1:5" ht="12.75" customHeight="1" x14ac:dyDescent="0.2">
      <c r="A36" s="1" t="s">
        <v>29</v>
      </c>
      <c r="B36" s="3">
        <f>B37+B38+B39+B40+B41+B42+B43+B44+B45+B46+B47</f>
        <v>10087.884843379998</v>
      </c>
      <c r="C36" s="3">
        <f>C37+C38+C39+C40+C41+C42+C43+C44+C45+C46+C47</f>
        <v>11047.213697409999</v>
      </c>
      <c r="D36" s="3">
        <f t="shared" si="0"/>
        <v>959.32885403000182</v>
      </c>
      <c r="E36" s="40">
        <f t="shared" si="1"/>
        <v>9.5097125802297882</v>
      </c>
    </row>
    <row r="37" spans="1:5" ht="12.4" customHeight="1" x14ac:dyDescent="0.2">
      <c r="A37" s="1" t="s">
        <v>30</v>
      </c>
      <c r="B37" s="2">
        <v>4361.1077853899988</v>
      </c>
      <c r="C37" s="2">
        <v>4981.1516036999992</v>
      </c>
      <c r="D37" s="2">
        <f t="shared" si="0"/>
        <v>620.04381831000046</v>
      </c>
      <c r="E37" s="41">
        <f t="shared" si="1"/>
        <v>14.217576102732181</v>
      </c>
    </row>
    <row r="38" spans="1:5" ht="12.4" customHeight="1" x14ac:dyDescent="0.2">
      <c r="A38" s="1" t="s">
        <v>31</v>
      </c>
      <c r="B38" s="2">
        <v>3069.3367640000001</v>
      </c>
      <c r="C38" s="2">
        <v>3307.7472132499997</v>
      </c>
      <c r="D38" s="2">
        <f t="shared" si="0"/>
        <v>238.4104492499996</v>
      </c>
      <c r="E38" s="41">
        <f t="shared" si="1"/>
        <v>7.7674907506499977</v>
      </c>
    </row>
    <row r="39" spans="1:5" ht="12.4" customHeight="1" x14ac:dyDescent="0.2">
      <c r="A39" s="1" t="s">
        <v>32</v>
      </c>
      <c r="B39" s="2">
        <v>296.63221048000003</v>
      </c>
      <c r="C39" s="2">
        <v>275.89156967999998</v>
      </c>
      <c r="D39" s="2">
        <f t="shared" si="0"/>
        <v>-20.740640800000051</v>
      </c>
      <c r="E39" s="41">
        <f t="shared" si="1"/>
        <v>-6.9920393225126389</v>
      </c>
    </row>
    <row r="40" spans="1:5" ht="12.4" customHeight="1" x14ac:dyDescent="0.2">
      <c r="A40" s="1" t="s">
        <v>33</v>
      </c>
      <c r="B40" s="2">
        <v>0</v>
      </c>
      <c r="C40" s="2">
        <v>0</v>
      </c>
      <c r="D40" s="2">
        <f t="shared" si="0"/>
        <v>0</v>
      </c>
      <c r="E40" s="41">
        <f t="shared" si="1"/>
        <v>0</v>
      </c>
    </row>
    <row r="41" spans="1:5" ht="12.4" customHeight="1" x14ac:dyDescent="0.2">
      <c r="A41" s="1" t="s">
        <v>34</v>
      </c>
      <c r="B41" s="2">
        <v>192.01689924999999</v>
      </c>
      <c r="C41" s="2">
        <v>213.94963066</v>
      </c>
      <c r="D41" s="2">
        <f t="shared" si="0"/>
        <v>21.932731410000002</v>
      </c>
      <c r="E41" s="41">
        <f t="shared" si="1"/>
        <v>11.422292254310534</v>
      </c>
    </row>
    <row r="42" spans="1:5" ht="12.4" customHeight="1" x14ac:dyDescent="0.2">
      <c r="A42" s="1" t="s">
        <v>35</v>
      </c>
      <c r="B42" s="2">
        <v>131.69342872999999</v>
      </c>
      <c r="C42" s="2">
        <v>137.92550500999999</v>
      </c>
      <c r="D42" s="2">
        <f t="shared" si="0"/>
        <v>6.2320762800000011</v>
      </c>
      <c r="E42" s="41">
        <f t="shared" si="1"/>
        <v>4.732260629934018</v>
      </c>
    </row>
    <row r="43" spans="1:5" ht="12.4" customHeight="1" x14ac:dyDescent="0.2">
      <c r="A43" s="1" t="s">
        <v>36</v>
      </c>
      <c r="B43" s="2">
        <v>24.251024040000001</v>
      </c>
      <c r="C43" s="2">
        <v>22.875992870000001</v>
      </c>
      <c r="D43" s="2">
        <f t="shared" si="0"/>
        <v>-1.3750311699999997</v>
      </c>
      <c r="E43" s="41">
        <f t="shared" si="1"/>
        <v>-5.6699921938636635</v>
      </c>
    </row>
    <row r="44" spans="1:5" ht="12.4" customHeight="1" x14ac:dyDescent="0.2">
      <c r="A44" s="1" t="s">
        <v>37</v>
      </c>
      <c r="B44" s="2">
        <v>0.75446862000000003</v>
      </c>
      <c r="C44" s="2">
        <v>0.20693437000000001</v>
      </c>
      <c r="D44" s="2">
        <f t="shared" si="0"/>
        <v>-0.54753425</v>
      </c>
      <c r="E44" s="41">
        <f t="shared" si="1"/>
        <v>-72.572170065867027</v>
      </c>
    </row>
    <row r="45" spans="1:5" ht="12.4" customHeight="1" x14ac:dyDescent="0.2">
      <c r="A45" s="1" t="s">
        <v>38</v>
      </c>
      <c r="B45" s="2">
        <v>1945.2661552300001</v>
      </c>
      <c r="C45" s="2">
        <v>2035.6912388000001</v>
      </c>
      <c r="D45" s="2">
        <f t="shared" si="0"/>
        <v>90.42508356999997</v>
      </c>
      <c r="E45" s="41">
        <f t="shared" si="1"/>
        <v>4.6484684538866503</v>
      </c>
    </row>
    <row r="46" spans="1:5" ht="12.4" customHeight="1" x14ac:dyDescent="0.2">
      <c r="A46" s="1" t="s">
        <v>39</v>
      </c>
      <c r="B46" s="2">
        <v>2.15405764</v>
      </c>
      <c r="C46" s="2">
        <v>5.2578360699999998</v>
      </c>
      <c r="D46" s="2">
        <f t="shared" si="0"/>
        <v>3.1037784299999998</v>
      </c>
      <c r="E46" s="41">
        <f t="shared" si="1"/>
        <v>144.08985035330807</v>
      </c>
    </row>
    <row r="47" spans="1:5" ht="12.4" customHeight="1" x14ac:dyDescent="0.2">
      <c r="A47" s="1" t="s">
        <v>40</v>
      </c>
      <c r="B47" s="2">
        <v>64.672049999999999</v>
      </c>
      <c r="C47" s="2">
        <v>66.516173000000009</v>
      </c>
      <c r="D47" s="2">
        <f t="shared" si="0"/>
        <v>1.8441230000000104</v>
      </c>
      <c r="E47" s="41">
        <f t="shared" si="1"/>
        <v>2.8514992179774907</v>
      </c>
    </row>
    <row r="48" spans="1:5" ht="12.75" customHeight="1" x14ac:dyDescent="0.2">
      <c r="A48" s="1" t="s">
        <v>41</v>
      </c>
      <c r="B48" s="3">
        <f>B49+B50+B51+B52+B53+B54+B55+B56+B57+B58+B59</f>
        <v>-2508.6209856199998</v>
      </c>
      <c r="C48" s="3">
        <f>C49+C50+C51+C52+C53+C54+C55+C56+C57+C58+C59</f>
        <v>-2659.9696363600001</v>
      </c>
      <c r="D48" s="3">
        <f t="shared" si="0"/>
        <v>-151.34865074000027</v>
      </c>
      <c r="E48" s="40">
        <f t="shared" si="1"/>
        <v>6.0331413795693436</v>
      </c>
    </row>
    <row r="49" spans="1:5" ht="12.4" customHeight="1" x14ac:dyDescent="0.2">
      <c r="A49" s="1" t="s">
        <v>30</v>
      </c>
      <c r="B49" s="2">
        <v>-1173.57580861</v>
      </c>
      <c r="C49" s="2">
        <v>-1295.4079392400001</v>
      </c>
      <c r="D49" s="2">
        <f t="shared" si="0"/>
        <v>-121.83213063000017</v>
      </c>
      <c r="E49" s="41">
        <f t="shared" si="1"/>
        <v>10.381274881108865</v>
      </c>
    </row>
    <row r="50" spans="1:5" ht="12.4" customHeight="1" x14ac:dyDescent="0.2">
      <c r="A50" s="1" t="s">
        <v>31</v>
      </c>
      <c r="B50" s="2">
        <v>-689.95234384999992</v>
      </c>
      <c r="C50" s="2">
        <v>-659.60033328999998</v>
      </c>
      <c r="D50" s="2">
        <f t="shared" si="0"/>
        <v>30.35201055999994</v>
      </c>
      <c r="E50" s="41">
        <f t="shared" si="1"/>
        <v>-4.3991459454478843</v>
      </c>
    </row>
    <row r="51" spans="1:5" ht="12.4" customHeight="1" x14ac:dyDescent="0.2">
      <c r="A51" s="1" t="s">
        <v>32</v>
      </c>
      <c r="B51" s="2">
        <v>-45.254887359999998</v>
      </c>
      <c r="C51" s="2">
        <v>-37.625119159999997</v>
      </c>
      <c r="D51" s="2">
        <f t="shared" si="0"/>
        <v>7.6297682000000009</v>
      </c>
      <c r="E51" s="41">
        <f t="shared" si="1"/>
        <v>-16.85954522283005</v>
      </c>
    </row>
    <row r="52" spans="1:5" ht="12.4" customHeight="1" x14ac:dyDescent="0.2">
      <c r="A52" s="1" t="s">
        <v>33</v>
      </c>
      <c r="B52" s="2">
        <v>0</v>
      </c>
      <c r="C52" s="2">
        <v>0</v>
      </c>
      <c r="D52" s="2">
        <f t="shared" si="0"/>
        <v>0</v>
      </c>
      <c r="E52" s="41">
        <f t="shared" si="1"/>
        <v>0</v>
      </c>
    </row>
    <row r="53" spans="1:5" ht="12.4" customHeight="1" x14ac:dyDescent="0.2">
      <c r="A53" s="1" t="s">
        <v>34</v>
      </c>
      <c r="B53" s="2">
        <v>-186.95134694000001</v>
      </c>
      <c r="C53" s="2">
        <v>-215.85309491999999</v>
      </c>
      <c r="D53" s="2">
        <f t="shared" si="0"/>
        <v>-28.901747979999982</v>
      </c>
      <c r="E53" s="41">
        <f t="shared" si="1"/>
        <v>15.459502406942093</v>
      </c>
    </row>
    <row r="54" spans="1:5" ht="12.4" customHeight="1" x14ac:dyDescent="0.2">
      <c r="A54" s="1" t="s">
        <v>35</v>
      </c>
      <c r="B54" s="2">
        <v>-50.559767889999996</v>
      </c>
      <c r="C54" s="2">
        <v>-82.855524400000007</v>
      </c>
      <c r="D54" s="2">
        <f t="shared" si="0"/>
        <v>-32.295756510000011</v>
      </c>
      <c r="E54" s="41">
        <f t="shared" si="1"/>
        <v>63.876393934924778</v>
      </c>
    </row>
    <row r="55" spans="1:5" ht="12.4" customHeight="1" x14ac:dyDescent="0.2">
      <c r="A55" s="1" t="s">
        <v>36</v>
      </c>
      <c r="B55" s="2">
        <v>-39.60815015</v>
      </c>
      <c r="C55" s="2">
        <v>-36.412082509999998</v>
      </c>
      <c r="D55" s="2">
        <f t="shared" si="0"/>
        <v>3.1960676400000025</v>
      </c>
      <c r="E55" s="41">
        <f t="shared" si="1"/>
        <v>-8.0692171381298436</v>
      </c>
    </row>
    <row r="56" spans="1:5" ht="12.4" customHeight="1" x14ac:dyDescent="0.2">
      <c r="A56" s="1" t="s">
        <v>37</v>
      </c>
      <c r="B56" s="2">
        <v>-13.772138650000002</v>
      </c>
      <c r="C56" s="2">
        <v>-12.319144999999999</v>
      </c>
      <c r="D56" s="2">
        <f t="shared" si="0"/>
        <v>1.4529936500000034</v>
      </c>
      <c r="E56" s="41">
        <f t="shared" si="1"/>
        <v>-10.550239777029859</v>
      </c>
    </row>
    <row r="57" spans="1:5" ht="12.4" customHeight="1" x14ac:dyDescent="0.2">
      <c r="A57" s="1" t="s">
        <v>38</v>
      </c>
      <c r="B57" s="2">
        <v>-252.68864222000002</v>
      </c>
      <c r="C57" s="2">
        <v>-264.08645820999999</v>
      </c>
      <c r="D57" s="2">
        <f t="shared" si="0"/>
        <v>-11.39781598999997</v>
      </c>
      <c r="E57" s="41">
        <f t="shared" si="1"/>
        <v>4.510616658455362</v>
      </c>
    </row>
    <row r="58" spans="1:5" ht="12.4" customHeight="1" x14ac:dyDescent="0.2">
      <c r="A58" s="1" t="s">
        <v>39</v>
      </c>
      <c r="B58" s="2">
        <v>-6.4259410300000006</v>
      </c>
      <c r="C58" s="2">
        <v>-8.7290661399999987</v>
      </c>
      <c r="D58" s="2">
        <f t="shared" si="0"/>
        <v>-2.3031251099999981</v>
      </c>
      <c r="E58" s="41">
        <f t="shared" si="1"/>
        <v>35.841055796305653</v>
      </c>
    </row>
    <row r="59" spans="1:5" ht="12.4" customHeight="1" x14ac:dyDescent="0.2">
      <c r="A59" s="1" t="s">
        <v>40</v>
      </c>
      <c r="B59" s="2">
        <v>-49.831958919999998</v>
      </c>
      <c r="C59" s="2">
        <v>-47.080873489999995</v>
      </c>
      <c r="D59" s="2">
        <f t="shared" si="0"/>
        <v>2.7510854300000034</v>
      </c>
      <c r="E59" s="41">
        <f t="shared" si="1"/>
        <v>-5.5207250319349868</v>
      </c>
    </row>
    <row r="60" spans="1:5" ht="12.95" customHeight="1" x14ac:dyDescent="0.2">
      <c r="A60" s="1" t="s">
        <v>42</v>
      </c>
      <c r="B60" s="3">
        <f>B61+B67</f>
        <v>-1883.4550477299999</v>
      </c>
      <c r="C60" s="3">
        <f>C61+C67</f>
        <v>-1581.8343206300001</v>
      </c>
      <c r="D60" s="3">
        <f t="shared" si="0"/>
        <v>301.62072709999984</v>
      </c>
      <c r="E60" s="40">
        <f t="shared" si="1"/>
        <v>-16.014224892891534</v>
      </c>
    </row>
    <row r="61" spans="1:5" ht="12.75" customHeight="1" x14ac:dyDescent="0.2">
      <c r="A61" s="1" t="s">
        <v>43</v>
      </c>
      <c r="B61" s="3">
        <f>B62+B63</f>
        <v>2195.9070136099999</v>
      </c>
      <c r="C61" s="3">
        <f>C62+C63</f>
        <v>2118.9659231300002</v>
      </c>
      <c r="D61" s="3">
        <f t="shared" si="0"/>
        <v>-76.94109047999973</v>
      </c>
      <c r="E61" s="40">
        <f t="shared" si="1"/>
        <v>-3.5038410098026418</v>
      </c>
    </row>
    <row r="62" spans="1:5" ht="12.75" customHeight="1" x14ac:dyDescent="0.2">
      <c r="A62" s="1" t="s">
        <v>44</v>
      </c>
      <c r="B62" s="2">
        <v>35.447413730000001</v>
      </c>
      <c r="C62" s="2">
        <v>44.449622290000001</v>
      </c>
      <c r="D62" s="2">
        <f t="shared" si="0"/>
        <v>9.0022085599999997</v>
      </c>
      <c r="E62" s="41">
        <f t="shared" si="1"/>
        <v>25.395953082978281</v>
      </c>
    </row>
    <row r="63" spans="1:5" ht="12.75" customHeight="1" x14ac:dyDescent="0.2">
      <c r="A63" s="1" t="s">
        <v>49</v>
      </c>
      <c r="B63" s="2">
        <f>B64+B65+B66</f>
        <v>2160.45959988</v>
      </c>
      <c r="C63" s="2">
        <f>C64+C65+C66</f>
        <v>2074.51630084</v>
      </c>
      <c r="D63" s="2">
        <f t="shared" si="0"/>
        <v>-85.943299040000056</v>
      </c>
      <c r="E63" s="41">
        <f t="shared" si="1"/>
        <v>-3.9780100051291782</v>
      </c>
    </row>
    <row r="64" spans="1:5" ht="12.4" customHeight="1" x14ac:dyDescent="0.2">
      <c r="A64" s="1" t="s">
        <v>45</v>
      </c>
      <c r="B64" s="2">
        <v>144.08555618</v>
      </c>
      <c r="C64" s="2">
        <v>2.86938015</v>
      </c>
      <c r="D64" s="2">
        <f t="shared" si="0"/>
        <v>-141.21617602999999</v>
      </c>
      <c r="E64" s="41">
        <f t="shared" si="1"/>
        <v>-98.00855809140549</v>
      </c>
    </row>
    <row r="65" spans="1:5" ht="12.4" customHeight="1" x14ac:dyDescent="0.2">
      <c r="A65" s="1" t="s">
        <v>46</v>
      </c>
      <c r="B65" s="2">
        <v>492.41659403</v>
      </c>
      <c r="C65" s="2">
        <v>544.99261299</v>
      </c>
      <c r="D65" s="2">
        <f t="shared" si="0"/>
        <v>52.576018959999999</v>
      </c>
      <c r="E65" s="41">
        <f t="shared" si="1"/>
        <v>10.677141996720934</v>
      </c>
    </row>
    <row r="66" spans="1:5" ht="12.4" customHeight="1" x14ac:dyDescent="0.2">
      <c r="A66" s="1" t="s">
        <v>47</v>
      </c>
      <c r="B66" s="2">
        <v>1523.9574496700002</v>
      </c>
      <c r="C66" s="2">
        <v>1526.6543077000001</v>
      </c>
      <c r="D66" s="2">
        <f t="shared" si="0"/>
        <v>2.6968580299999303</v>
      </c>
      <c r="E66" s="41">
        <f t="shared" si="1"/>
        <v>0.17696412918772353</v>
      </c>
    </row>
    <row r="67" spans="1:5" ht="12.75" customHeight="1" x14ac:dyDescent="0.2">
      <c r="A67" s="1" t="s">
        <v>48</v>
      </c>
      <c r="B67" s="3">
        <f>B68+B69</f>
        <v>-4079.3620613399999</v>
      </c>
      <c r="C67" s="3">
        <f>C68+C69</f>
        <v>-3700.8002437600003</v>
      </c>
      <c r="D67" s="3">
        <f t="shared" si="0"/>
        <v>378.56181757999957</v>
      </c>
      <c r="E67" s="40">
        <f t="shared" si="1"/>
        <v>-9.2799269073863115</v>
      </c>
    </row>
    <row r="68" spans="1:5" ht="12.75" customHeight="1" x14ac:dyDescent="0.2">
      <c r="A68" s="1" t="s">
        <v>44</v>
      </c>
      <c r="B68" s="2">
        <v>-1.8624000000000001</v>
      </c>
      <c r="C68" s="2">
        <v>-1.8818280000000001</v>
      </c>
      <c r="D68" s="2">
        <f t="shared" si="0"/>
        <v>-1.9428000000000001E-2</v>
      </c>
      <c r="E68" s="41">
        <f t="shared" si="1"/>
        <v>1.0431701030927769</v>
      </c>
    </row>
    <row r="69" spans="1:5" ht="12.75" customHeight="1" x14ac:dyDescent="0.2">
      <c r="A69" s="1" t="s">
        <v>49</v>
      </c>
      <c r="B69" s="2">
        <f>B70+B71+B72</f>
        <v>-4077.4996613399999</v>
      </c>
      <c r="C69" s="2">
        <f>C70+C71+C72</f>
        <v>-3698.9184157600002</v>
      </c>
      <c r="D69" s="2">
        <f t="shared" si="0"/>
        <v>378.58124557999963</v>
      </c>
      <c r="E69" s="41">
        <f t="shared" si="1"/>
        <v>-9.2846419870844414</v>
      </c>
    </row>
    <row r="70" spans="1:5" ht="12.4" customHeight="1" x14ac:dyDescent="0.2">
      <c r="A70" s="1" t="s">
        <v>45</v>
      </c>
      <c r="B70" s="2">
        <v>-1700.5238820499999</v>
      </c>
      <c r="C70" s="2">
        <v>-1195.4861368100003</v>
      </c>
      <c r="D70" s="2">
        <f t="shared" si="0"/>
        <v>505.03774523999959</v>
      </c>
      <c r="E70" s="41">
        <f t="shared" si="1"/>
        <v>-29.698950457030406</v>
      </c>
    </row>
    <row r="71" spans="1:5" ht="12.4" customHeight="1" x14ac:dyDescent="0.2">
      <c r="A71" s="1" t="s">
        <v>46</v>
      </c>
      <c r="B71" s="2">
        <v>-890.17065921000005</v>
      </c>
      <c r="C71" s="2">
        <v>-1017.8917718499999</v>
      </c>
      <c r="D71" s="2">
        <f t="shared" si="0"/>
        <v>-127.72111263999989</v>
      </c>
      <c r="E71" s="41">
        <f t="shared" si="1"/>
        <v>14.347935569270348</v>
      </c>
    </row>
    <row r="72" spans="1:5" ht="12.4" customHeight="1" x14ac:dyDescent="0.2">
      <c r="A72" s="1" t="s">
        <v>47</v>
      </c>
      <c r="B72" s="2">
        <v>-1486.8051200799998</v>
      </c>
      <c r="C72" s="2">
        <v>-1485.5405071</v>
      </c>
      <c r="D72" s="2">
        <f t="shared" si="0"/>
        <v>1.2646129799998107</v>
      </c>
      <c r="E72" s="41">
        <f t="shared" si="1"/>
        <v>-8.5055732114497573E-2</v>
      </c>
    </row>
    <row r="73" spans="1:5" ht="12.95" customHeight="1" x14ac:dyDescent="0.2">
      <c r="A73" s="1" t="s">
        <v>50</v>
      </c>
      <c r="B73" s="3">
        <f>B74+B75</f>
        <v>-52.589469600000029</v>
      </c>
      <c r="C73" s="3">
        <f>C74+C75</f>
        <v>-56.211507119999965</v>
      </c>
      <c r="D73" s="3">
        <f t="shared" si="0"/>
        <v>-3.6220375199999353</v>
      </c>
      <c r="E73" s="40">
        <f t="shared" si="1"/>
        <v>6.8873817278429783</v>
      </c>
    </row>
    <row r="74" spans="1:5" ht="12.75" customHeight="1" x14ac:dyDescent="0.2">
      <c r="A74" s="1" t="s">
        <v>51</v>
      </c>
      <c r="B74" s="2">
        <v>389.45780509999997</v>
      </c>
      <c r="C74" s="2">
        <v>414.49039278999999</v>
      </c>
      <c r="D74" s="2">
        <f t="shared" si="0"/>
        <v>25.032587690000014</v>
      </c>
      <c r="E74" s="41">
        <f t="shared" si="1"/>
        <v>6.4275480840787083</v>
      </c>
    </row>
    <row r="75" spans="1:5" ht="12.75" customHeight="1" x14ac:dyDescent="0.2">
      <c r="A75" s="1" t="s">
        <v>52</v>
      </c>
      <c r="B75" s="2">
        <v>-442.0472747</v>
      </c>
      <c r="C75" s="2">
        <v>-470.70189990999995</v>
      </c>
      <c r="D75" s="2">
        <f t="shared" si="0"/>
        <v>-28.654625209999949</v>
      </c>
      <c r="E75" s="41">
        <f t="shared" si="1"/>
        <v>6.4822535620079833</v>
      </c>
    </row>
    <row r="76" spans="1:5" ht="12.75" customHeight="1" x14ac:dyDescent="0.2">
      <c r="A76" s="1" t="s">
        <v>53</v>
      </c>
      <c r="B76" s="2">
        <v>-2.4474263299999999</v>
      </c>
      <c r="C76" s="2">
        <v>-0.39632957999999996</v>
      </c>
      <c r="D76" s="2">
        <f t="shared" si="0"/>
        <v>2.0510967500000001</v>
      </c>
      <c r="E76" s="41">
        <f t="shared" si="1"/>
        <v>-83.806271300513473</v>
      </c>
    </row>
    <row r="77" spans="1:5" ht="12.75" customHeight="1" x14ac:dyDescent="0.2">
      <c r="A77" s="1" t="s">
        <v>54</v>
      </c>
      <c r="B77" s="2">
        <v>-50.142043269999959</v>
      </c>
      <c r="C77" s="2">
        <v>-55.815177539999979</v>
      </c>
      <c r="D77" s="2">
        <f t="shared" si="0"/>
        <v>-5.6731342700000198</v>
      </c>
      <c r="E77" s="41">
        <f t="shared" si="1"/>
        <v>11.31412662912814</v>
      </c>
    </row>
    <row r="78" spans="1:5" ht="14.1" customHeight="1" x14ac:dyDescent="0.2">
      <c r="A78" s="1" t="s">
        <v>55</v>
      </c>
      <c r="B78" s="3">
        <f>B79+B80</f>
        <v>2813.4349296700011</v>
      </c>
      <c r="C78" s="3">
        <f>C79+C80</f>
        <v>510.75411385000149</v>
      </c>
      <c r="D78" s="3">
        <f t="shared" si="0"/>
        <v>-2302.6808158199997</v>
      </c>
      <c r="E78" s="40">
        <f t="shared" si="1"/>
        <v>-81.845888509320886</v>
      </c>
    </row>
    <row r="79" spans="1:5" ht="12.95" customHeight="1" x14ac:dyDescent="0.2">
      <c r="A79" s="1" t="s">
        <v>56</v>
      </c>
      <c r="B79" s="3">
        <v>1.6409508399999999</v>
      </c>
      <c r="C79" s="3">
        <v>0.92959999999999998</v>
      </c>
      <c r="D79" s="3">
        <f t="shared" si="0"/>
        <v>-0.71135083999999993</v>
      </c>
      <c r="E79" s="40">
        <f t="shared" si="1"/>
        <v>-43.349917783033639</v>
      </c>
    </row>
    <row r="80" spans="1:5" ht="12.95" customHeight="1" x14ac:dyDescent="0.2">
      <c r="A80" s="1" t="s">
        <v>57</v>
      </c>
      <c r="B80" s="3">
        <f>B81+B90+B93+B104</f>
        <v>2811.7939788300009</v>
      </c>
      <c r="C80" s="3">
        <f>C81+C90+C93+C104</f>
        <v>509.82451385000149</v>
      </c>
      <c r="D80" s="3">
        <f t="shared" ref="D80:D105" si="2">+C80-B80</f>
        <v>-2301.9694649799994</v>
      </c>
      <c r="E80" s="40">
        <f t="shared" ref="E80:E105" si="3">IF(B80=0,0,+C80/B80*100-100)</f>
        <v>-81.868354591820349</v>
      </c>
    </row>
    <row r="81" spans="1:5" ht="12.75" customHeight="1" x14ac:dyDescent="0.2">
      <c r="A81" s="1" t="s">
        <v>58</v>
      </c>
      <c r="B81" s="5">
        <f>B82+B86</f>
        <v>1503.89511784</v>
      </c>
      <c r="C81" s="5">
        <f>C82+C86</f>
        <v>883.4950024000002</v>
      </c>
      <c r="D81" s="5">
        <f t="shared" si="2"/>
        <v>-620.40011543999981</v>
      </c>
      <c r="E81" s="42">
        <f t="shared" si="3"/>
        <v>-41.252884465178809</v>
      </c>
    </row>
    <row r="82" spans="1:5" ht="12.75" customHeight="1" x14ac:dyDescent="0.2">
      <c r="A82" s="1" t="s">
        <v>59</v>
      </c>
      <c r="B82" s="2">
        <f>B83+B84+B85</f>
        <v>-197.88438451000002</v>
      </c>
      <c r="C82" s="2">
        <f>C83+C84+C85</f>
        <v>1244.5346294600001</v>
      </c>
      <c r="D82" s="2">
        <f t="shared" si="2"/>
        <v>1442.4190139700002</v>
      </c>
      <c r="E82" s="41">
        <f t="shared" si="3"/>
        <v>-728.92008004659306</v>
      </c>
    </row>
    <row r="83" spans="1:5" ht="12.75" customHeight="1" x14ac:dyDescent="0.2">
      <c r="A83" s="1" t="s">
        <v>60</v>
      </c>
      <c r="B83" s="2">
        <v>-197.88438451000002</v>
      </c>
      <c r="C83" s="2">
        <v>1244.5346294600001</v>
      </c>
      <c r="D83" s="2">
        <f t="shared" si="2"/>
        <v>1442.4190139700002</v>
      </c>
      <c r="E83" s="41">
        <f t="shared" si="3"/>
        <v>-728.92008004659306</v>
      </c>
    </row>
    <row r="84" spans="1:5" ht="12.75" customHeight="1" x14ac:dyDescent="0.2">
      <c r="A84" s="1" t="s">
        <v>72</v>
      </c>
      <c r="B84" s="2">
        <v>0</v>
      </c>
      <c r="C84" s="2">
        <v>0</v>
      </c>
      <c r="D84" s="2">
        <f t="shared" si="2"/>
        <v>0</v>
      </c>
      <c r="E84" s="41">
        <f t="shared" si="3"/>
        <v>0</v>
      </c>
    </row>
    <row r="85" spans="1:5" ht="12.75" customHeight="1" x14ac:dyDescent="0.2">
      <c r="A85" s="1" t="s">
        <v>71</v>
      </c>
      <c r="B85" s="2">
        <v>0</v>
      </c>
      <c r="C85" s="2">
        <v>0</v>
      </c>
      <c r="D85" s="2">
        <f t="shared" si="2"/>
        <v>0</v>
      </c>
      <c r="E85" s="41">
        <f t="shared" si="3"/>
        <v>0</v>
      </c>
    </row>
    <row r="86" spans="1:5" ht="12.75" customHeight="1" x14ac:dyDescent="0.2">
      <c r="A86" s="4" t="s">
        <v>61</v>
      </c>
      <c r="B86" s="2">
        <f>B87+B88+B89</f>
        <v>1701.77950235</v>
      </c>
      <c r="C86" s="2">
        <f>C87+C88+C89</f>
        <v>-361.03962705999993</v>
      </c>
      <c r="D86" s="2">
        <f t="shared" si="2"/>
        <v>-2062.8191294099997</v>
      </c>
      <c r="E86" s="43">
        <f t="shared" si="3"/>
        <v>-121.21541754154623</v>
      </c>
    </row>
    <row r="87" spans="1:5" ht="12.75" customHeight="1" x14ac:dyDescent="0.2">
      <c r="A87" s="1" t="s">
        <v>62</v>
      </c>
      <c r="B87" s="2">
        <v>-311.54225819999999</v>
      </c>
      <c r="C87" s="2">
        <v>-30.69512649</v>
      </c>
      <c r="D87" s="2">
        <f t="shared" si="2"/>
        <v>280.84713170999999</v>
      </c>
      <c r="E87" s="41">
        <f t="shared" si="3"/>
        <v>-90.147363421146309</v>
      </c>
    </row>
    <row r="88" spans="1:5" ht="12.75" customHeight="1" x14ac:dyDescent="0.2">
      <c r="A88" s="1" t="s">
        <v>73</v>
      </c>
      <c r="B88" s="2">
        <v>1117.8902103299999</v>
      </c>
      <c r="C88" s="2">
        <v>-1054.27049242</v>
      </c>
      <c r="D88" s="2">
        <f t="shared" si="2"/>
        <v>-2172.1607027499999</v>
      </c>
      <c r="E88" s="41">
        <f t="shared" si="3"/>
        <v>-194.30894757623653</v>
      </c>
    </row>
    <row r="89" spans="1:5" ht="12.75" customHeight="1" x14ac:dyDescent="0.2">
      <c r="A89" s="1" t="s">
        <v>74</v>
      </c>
      <c r="B89" s="2">
        <v>895.43155022000008</v>
      </c>
      <c r="C89" s="2">
        <v>723.92599184999995</v>
      </c>
      <c r="D89" s="2">
        <f t="shared" si="2"/>
        <v>-171.50555837000013</v>
      </c>
      <c r="E89" s="41">
        <f t="shared" si="3"/>
        <v>-19.153396854049049</v>
      </c>
    </row>
    <row r="90" spans="1:5" ht="12.75" customHeight="1" x14ac:dyDescent="0.2">
      <c r="A90" s="1" t="s">
        <v>63</v>
      </c>
      <c r="B90" s="5">
        <f>B91+B92</f>
        <v>577.87978340000063</v>
      </c>
      <c r="C90" s="5">
        <f>C91+C92</f>
        <v>-3218.6017657299994</v>
      </c>
      <c r="D90" s="5">
        <f t="shared" si="2"/>
        <v>-3796.4815491300001</v>
      </c>
      <c r="E90" s="42">
        <f t="shared" si="3"/>
        <v>-656.96735864215668</v>
      </c>
    </row>
    <row r="91" spans="1:5" ht="12.75" customHeight="1" x14ac:dyDescent="0.2">
      <c r="A91" s="1" t="s">
        <v>75</v>
      </c>
      <c r="B91" s="2">
        <v>-2868.8132584999998</v>
      </c>
      <c r="C91" s="2">
        <v>-3131.9761144799995</v>
      </c>
      <c r="D91" s="2">
        <f t="shared" si="2"/>
        <v>-263.16285597999968</v>
      </c>
      <c r="E91" s="41">
        <f t="shared" si="3"/>
        <v>9.1732306102628058</v>
      </c>
    </row>
    <row r="92" spans="1:5" ht="12.75" customHeight="1" x14ac:dyDescent="0.2">
      <c r="A92" s="1" t="s">
        <v>76</v>
      </c>
      <c r="B92" s="2">
        <v>3446.6930419000005</v>
      </c>
      <c r="C92" s="2">
        <v>-86.625651249999976</v>
      </c>
      <c r="D92" s="2">
        <f t="shared" si="2"/>
        <v>-3533.3186931500004</v>
      </c>
      <c r="E92" s="41">
        <f t="shared" si="3"/>
        <v>-102.51329753467826</v>
      </c>
    </row>
    <row r="93" spans="1:5" ht="12.75" customHeight="1" x14ac:dyDescent="0.2">
      <c r="A93" s="1" t="s">
        <v>64</v>
      </c>
      <c r="B93" s="5">
        <f>B94+B99</f>
        <v>-575.44319297000038</v>
      </c>
      <c r="C93" s="5">
        <f>C94+C99</f>
        <v>752.56243056000039</v>
      </c>
      <c r="D93" s="5">
        <f t="shared" si="2"/>
        <v>1328.0056235300008</v>
      </c>
      <c r="E93" s="42">
        <f t="shared" si="3"/>
        <v>-230.77962164707259</v>
      </c>
    </row>
    <row r="94" spans="1:5" ht="12.75" customHeight="1" x14ac:dyDescent="0.2">
      <c r="A94" s="1" t="s">
        <v>77</v>
      </c>
      <c r="B94" s="2">
        <f>B95+B96+B97+B98</f>
        <v>-25.614826940000114</v>
      </c>
      <c r="C94" s="2">
        <f>C95+C96+C97+C98</f>
        <v>-4778.3354120699996</v>
      </c>
      <c r="D94" s="2">
        <f t="shared" si="2"/>
        <v>-4752.7205851299996</v>
      </c>
      <c r="E94" s="41">
        <f t="shared" si="3"/>
        <v>18554.568400023625</v>
      </c>
    </row>
    <row r="95" spans="1:5" ht="12.75" customHeight="1" x14ac:dyDescent="0.2">
      <c r="A95" s="1" t="s">
        <v>78</v>
      </c>
      <c r="B95" s="2">
        <v>-300.89173101000006</v>
      </c>
      <c r="C95" s="2">
        <v>-356.00305135000002</v>
      </c>
      <c r="D95" s="2">
        <f t="shared" si="2"/>
        <v>-55.111320339999963</v>
      </c>
      <c r="E95" s="41">
        <f t="shared" si="3"/>
        <v>18.315996971737448</v>
      </c>
    </row>
    <row r="96" spans="1:5" ht="12.75" customHeight="1" x14ac:dyDescent="0.2">
      <c r="A96" s="1" t="s">
        <v>79</v>
      </c>
      <c r="B96" s="2">
        <v>-2207.5140411900002</v>
      </c>
      <c r="C96" s="2">
        <v>-3334.75090095</v>
      </c>
      <c r="D96" s="2">
        <f t="shared" si="2"/>
        <v>-1127.2368597599998</v>
      </c>
      <c r="E96" s="41">
        <f t="shared" si="3"/>
        <v>51.063632607851616</v>
      </c>
    </row>
    <row r="97" spans="1:5" ht="12.75" customHeight="1" x14ac:dyDescent="0.2">
      <c r="A97" s="1" t="s">
        <v>80</v>
      </c>
      <c r="B97" s="2">
        <v>2551.2148543600001</v>
      </c>
      <c r="C97" s="2">
        <v>-619.62881136999999</v>
      </c>
      <c r="D97" s="2">
        <f t="shared" si="2"/>
        <v>-3170.8436657299999</v>
      </c>
      <c r="E97" s="41">
        <f t="shared" si="3"/>
        <v>-124.28759813431867</v>
      </c>
    </row>
    <row r="98" spans="1:5" ht="12.75" customHeight="1" x14ac:dyDescent="0.2">
      <c r="A98" s="1" t="s">
        <v>81</v>
      </c>
      <c r="B98" s="2">
        <v>-68.423909100000003</v>
      </c>
      <c r="C98" s="2">
        <v>-467.95264840000004</v>
      </c>
      <c r="D98" s="2">
        <f t="shared" si="2"/>
        <v>-399.52873930000004</v>
      </c>
      <c r="E98" s="41">
        <f t="shared" si="3"/>
        <v>583.90224200154626</v>
      </c>
    </row>
    <row r="99" spans="1:5" ht="12.75" customHeight="1" x14ac:dyDescent="0.2">
      <c r="A99" s="1" t="s">
        <v>65</v>
      </c>
      <c r="B99" s="2">
        <f>B100+B101+B102+B103</f>
        <v>-549.82836603000021</v>
      </c>
      <c r="C99" s="2">
        <f>C100+C101+C102+C103</f>
        <v>5530.89784263</v>
      </c>
      <c r="D99" s="2">
        <f t="shared" si="2"/>
        <v>6080.7262086600003</v>
      </c>
      <c r="E99" s="41">
        <f t="shared" si="3"/>
        <v>-1105.9317023902361</v>
      </c>
    </row>
    <row r="100" spans="1:5" ht="12.75" customHeight="1" x14ac:dyDescent="0.2">
      <c r="A100" s="1" t="s">
        <v>82</v>
      </c>
      <c r="B100" s="2">
        <v>284.45775145000005</v>
      </c>
      <c r="C100" s="2">
        <v>562.69386175</v>
      </c>
      <c r="D100" s="2">
        <f t="shared" si="2"/>
        <v>278.23611029999995</v>
      </c>
      <c r="E100" s="41">
        <f t="shared" si="3"/>
        <v>97.812806605449907</v>
      </c>
    </row>
    <row r="101" spans="1:5" ht="12.75" customHeight="1" x14ac:dyDescent="0.2">
      <c r="A101" s="1" t="s">
        <v>83</v>
      </c>
      <c r="B101" s="2">
        <v>-774.61742345000005</v>
      </c>
      <c r="C101" s="2">
        <v>904.06717751000008</v>
      </c>
      <c r="D101" s="2">
        <f t="shared" si="2"/>
        <v>1678.6846009600001</v>
      </c>
      <c r="E101" s="41">
        <f t="shared" si="3"/>
        <v>-216.71144362896658</v>
      </c>
    </row>
    <row r="102" spans="1:5" ht="12.75" customHeight="1" x14ac:dyDescent="0.2">
      <c r="A102" s="1" t="s">
        <v>84</v>
      </c>
      <c r="B102" s="2">
        <v>-150.2767024000002</v>
      </c>
      <c r="C102" s="2">
        <v>3628.0837336800005</v>
      </c>
      <c r="D102" s="2">
        <f t="shared" si="2"/>
        <v>3778.3604360800009</v>
      </c>
      <c r="E102" s="41">
        <f t="shared" si="3"/>
        <v>-2514.2689290738626</v>
      </c>
    </row>
    <row r="103" spans="1:5" ht="12.75" customHeight="1" x14ac:dyDescent="0.2">
      <c r="A103" s="1" t="s">
        <v>85</v>
      </c>
      <c r="B103" s="2">
        <v>90.608008369999993</v>
      </c>
      <c r="C103" s="2">
        <v>436.05306969000003</v>
      </c>
      <c r="D103" s="2">
        <f t="shared" si="2"/>
        <v>345.44506132000004</v>
      </c>
      <c r="E103" s="41">
        <f t="shared" si="3"/>
        <v>381.25223976821871</v>
      </c>
    </row>
    <row r="104" spans="1:5" ht="12.75" customHeight="1" x14ac:dyDescent="0.2">
      <c r="A104" s="1" t="s">
        <v>66</v>
      </c>
      <c r="B104" s="5">
        <v>1305.4622705600004</v>
      </c>
      <c r="C104" s="5">
        <v>2092.3688466200001</v>
      </c>
      <c r="D104" s="5">
        <f t="shared" si="2"/>
        <v>786.90657605999968</v>
      </c>
      <c r="E104" s="42">
        <f t="shared" si="3"/>
        <v>60.278002191701972</v>
      </c>
    </row>
    <row r="105" spans="1:5" ht="14.1" customHeight="1" x14ac:dyDescent="0.2">
      <c r="A105" s="1" t="s">
        <v>86</v>
      </c>
      <c r="B105" s="3">
        <f>-B15-B78</f>
        <v>-3311.677145820001</v>
      </c>
      <c r="C105" s="3">
        <f>-C15-C78</f>
        <v>-1208.0648151200035</v>
      </c>
      <c r="D105" s="3">
        <f t="shared" si="2"/>
        <v>2103.6123306999975</v>
      </c>
      <c r="E105" s="40">
        <f t="shared" si="3"/>
        <v>-63.521057098068184</v>
      </c>
    </row>
    <row r="106" spans="1:5" ht="6" customHeight="1" x14ac:dyDescent="0.2">
      <c r="A106" s="8"/>
      <c r="B106" s="9"/>
      <c r="C106" s="9"/>
      <c r="D106" s="9"/>
      <c r="E106" s="10"/>
    </row>
    <row r="107" spans="1:5" ht="6" customHeight="1" x14ac:dyDescent="0.2">
      <c r="A107" s="6"/>
    </row>
    <row r="108" spans="1:5" ht="12.75" customHeight="1" x14ac:dyDescent="0.2">
      <c r="A108" s="11" t="s">
        <v>94</v>
      </c>
    </row>
    <row r="109" spans="1:5" ht="12.75" customHeight="1" x14ac:dyDescent="0.2">
      <c r="A109" s="11" t="s">
        <v>69</v>
      </c>
    </row>
    <row r="110" spans="1:5" ht="12.75" customHeight="1" x14ac:dyDescent="0.2">
      <c r="A110" s="12" t="s">
        <v>7</v>
      </c>
    </row>
    <row r="111" spans="1:5" ht="12.75" customHeight="1" x14ac:dyDescent="0.2">
      <c r="A111" s="13" t="s">
        <v>8</v>
      </c>
    </row>
    <row r="112" spans="1:5" ht="12.75" customHeight="1" x14ac:dyDescent="0.2">
      <c r="A112" s="14" t="s">
        <v>12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2025-09-24T19:27:49Z</cp:lastPrinted>
  <dcterms:created xsi:type="dcterms:W3CDTF">2018-11-21T20:09:16Z</dcterms:created>
  <dcterms:modified xsi:type="dcterms:W3CDTF">2025-09-25T22:05:43Z</dcterms:modified>
</cp:coreProperties>
</file>